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Položky!$A$1:$G$100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98" i="3" l="1"/>
  <c r="BC98" i="3"/>
  <c r="BC100" i="3" s="1"/>
  <c r="G14" i="2" s="1"/>
  <c r="BB98" i="3"/>
  <c r="BA98" i="3"/>
  <c r="G98" i="3"/>
  <c r="BD98" i="3" s="1"/>
  <c r="BE93" i="3"/>
  <c r="BE100" i="3" s="1"/>
  <c r="I14" i="2" s="1"/>
  <c r="BC93" i="3"/>
  <c r="BB93" i="3"/>
  <c r="BA93" i="3"/>
  <c r="BA100" i="3" s="1"/>
  <c r="E14" i="2" s="1"/>
  <c r="G93" i="3"/>
  <c r="BD93" i="3" s="1"/>
  <c r="BD100" i="3" s="1"/>
  <c r="H14" i="2" s="1"/>
  <c r="B14" i="2"/>
  <c r="A14" i="2"/>
  <c r="BB100" i="3"/>
  <c r="F14" i="2" s="1"/>
  <c r="G100" i="3"/>
  <c r="C100" i="3"/>
  <c r="BE89" i="3"/>
  <c r="BE91" i="3" s="1"/>
  <c r="I13" i="2" s="1"/>
  <c r="BD89" i="3"/>
  <c r="BC89" i="3"/>
  <c r="BB89" i="3"/>
  <c r="BA89" i="3"/>
  <c r="BA91" i="3" s="1"/>
  <c r="E13" i="2" s="1"/>
  <c r="G89" i="3"/>
  <c r="BE87" i="3"/>
  <c r="BD87" i="3"/>
  <c r="BC87" i="3"/>
  <c r="BC91" i="3" s="1"/>
  <c r="G13" i="2" s="1"/>
  <c r="BA87" i="3"/>
  <c r="G87" i="3"/>
  <c r="BB87" i="3" s="1"/>
  <c r="BB91" i="3" s="1"/>
  <c r="F13" i="2" s="1"/>
  <c r="B13" i="2"/>
  <c r="A13" i="2"/>
  <c r="BD91" i="3"/>
  <c r="H13" i="2" s="1"/>
  <c r="G91" i="3"/>
  <c r="C91" i="3"/>
  <c r="BE84" i="3"/>
  <c r="BD84" i="3"/>
  <c r="BC84" i="3"/>
  <c r="BB84" i="3"/>
  <c r="G84" i="3"/>
  <c r="BA84" i="3" s="1"/>
  <c r="BE83" i="3"/>
  <c r="BE85" i="3" s="1"/>
  <c r="I12" i="2" s="1"/>
  <c r="BD83" i="3"/>
  <c r="BC83" i="3"/>
  <c r="BB83" i="3"/>
  <c r="BA83" i="3"/>
  <c r="G83" i="3"/>
  <c r="BE82" i="3"/>
  <c r="BD82" i="3"/>
  <c r="BC82" i="3"/>
  <c r="BC85" i="3" s="1"/>
  <c r="G12" i="2" s="1"/>
  <c r="BB82" i="3"/>
  <c r="BB85" i="3" s="1"/>
  <c r="F12" i="2" s="1"/>
  <c r="G82" i="3"/>
  <c r="BA82" i="3" s="1"/>
  <c r="BA85" i="3" s="1"/>
  <c r="E12" i="2" s="1"/>
  <c r="B12" i="2"/>
  <c r="A12" i="2"/>
  <c r="BD85" i="3"/>
  <c r="H12" i="2" s="1"/>
  <c r="G85" i="3"/>
  <c r="C85" i="3"/>
  <c r="BE79" i="3"/>
  <c r="BD79" i="3"/>
  <c r="BC79" i="3"/>
  <c r="BB79" i="3"/>
  <c r="G79" i="3"/>
  <c r="BA79" i="3" s="1"/>
  <c r="BE78" i="3"/>
  <c r="BD78" i="3"/>
  <c r="BC78" i="3"/>
  <c r="BB78" i="3"/>
  <c r="BA78" i="3"/>
  <c r="G78" i="3"/>
  <c r="BE76" i="3"/>
  <c r="BD76" i="3"/>
  <c r="BC76" i="3"/>
  <c r="BB76" i="3"/>
  <c r="G76" i="3"/>
  <c r="BA76" i="3" s="1"/>
  <c r="BE75" i="3"/>
  <c r="BE80" i="3" s="1"/>
  <c r="I11" i="2" s="1"/>
  <c r="BD75" i="3"/>
  <c r="BC75" i="3"/>
  <c r="BB75" i="3"/>
  <c r="BA75" i="3"/>
  <c r="G75" i="3"/>
  <c r="BE74" i="3"/>
  <c r="BD74" i="3"/>
  <c r="BC74" i="3"/>
  <c r="BC80" i="3" s="1"/>
  <c r="G11" i="2" s="1"/>
  <c r="BB74" i="3"/>
  <c r="BB80" i="3" s="1"/>
  <c r="F11" i="2" s="1"/>
  <c r="G74" i="3"/>
  <c r="BA74" i="3" s="1"/>
  <c r="BA80" i="3" s="1"/>
  <c r="E11" i="2" s="1"/>
  <c r="B11" i="2"/>
  <c r="A11" i="2"/>
  <c r="BD80" i="3"/>
  <c r="H11" i="2" s="1"/>
  <c r="G80" i="3"/>
  <c r="C80" i="3"/>
  <c r="BE70" i="3"/>
  <c r="BD70" i="3"/>
  <c r="BC70" i="3"/>
  <c r="BB70" i="3"/>
  <c r="G70" i="3"/>
  <c r="BA70" i="3" s="1"/>
  <c r="BE68" i="3"/>
  <c r="BD68" i="3"/>
  <c r="BC68" i="3"/>
  <c r="BB68" i="3"/>
  <c r="BA68" i="3"/>
  <c r="G68" i="3"/>
  <c r="BE66" i="3"/>
  <c r="BD66" i="3"/>
  <c r="BC66" i="3"/>
  <c r="BB66" i="3"/>
  <c r="G66" i="3"/>
  <c r="BA66" i="3" s="1"/>
  <c r="BE65" i="3"/>
  <c r="BE72" i="3" s="1"/>
  <c r="I10" i="2" s="1"/>
  <c r="BD65" i="3"/>
  <c r="BC65" i="3"/>
  <c r="BB65" i="3"/>
  <c r="BB72" i="3" s="1"/>
  <c r="F10" i="2" s="1"/>
  <c r="BA65" i="3"/>
  <c r="G65" i="3"/>
  <c r="BE63" i="3"/>
  <c r="BD63" i="3"/>
  <c r="BC63" i="3"/>
  <c r="BC72" i="3" s="1"/>
  <c r="G10" i="2" s="1"/>
  <c r="BB63" i="3"/>
  <c r="G63" i="3"/>
  <c r="BA63" i="3" s="1"/>
  <c r="BA72" i="3" s="1"/>
  <c r="E10" i="2" s="1"/>
  <c r="B10" i="2"/>
  <c r="A10" i="2"/>
  <c r="BD72" i="3"/>
  <c r="H10" i="2" s="1"/>
  <c r="G72" i="3"/>
  <c r="C72" i="3"/>
  <c r="BE59" i="3"/>
  <c r="BD59" i="3"/>
  <c r="BC59" i="3"/>
  <c r="BC61" i="3" s="1"/>
  <c r="G9" i="2" s="1"/>
  <c r="BB59" i="3"/>
  <c r="G59" i="3"/>
  <c r="BA59" i="3" s="1"/>
  <c r="BA61" i="3" s="1"/>
  <c r="E9" i="2" s="1"/>
  <c r="I9" i="2"/>
  <c r="F9" i="2"/>
  <c r="B9" i="2"/>
  <c r="A9" i="2"/>
  <c r="BE61" i="3"/>
  <c r="BD61" i="3"/>
  <c r="H9" i="2" s="1"/>
  <c r="BB61" i="3"/>
  <c r="G61" i="3"/>
  <c r="C61" i="3"/>
  <c r="BE55" i="3"/>
  <c r="BD55" i="3"/>
  <c r="BC55" i="3"/>
  <c r="BB55" i="3"/>
  <c r="G55" i="3"/>
  <c r="BA55" i="3" s="1"/>
  <c r="BE53" i="3"/>
  <c r="BE57" i="3" s="1"/>
  <c r="I8" i="2" s="1"/>
  <c r="BD53" i="3"/>
  <c r="BC53" i="3"/>
  <c r="BB53" i="3"/>
  <c r="BA53" i="3"/>
  <c r="G53" i="3"/>
  <c r="BE51" i="3"/>
  <c r="BD51" i="3"/>
  <c r="BC51" i="3"/>
  <c r="BC57" i="3" s="1"/>
  <c r="G8" i="2" s="1"/>
  <c r="BB51" i="3"/>
  <c r="G51" i="3"/>
  <c r="BA51" i="3" s="1"/>
  <c r="F8" i="2"/>
  <c r="B8" i="2"/>
  <c r="A8" i="2"/>
  <c r="BD57" i="3"/>
  <c r="H8" i="2" s="1"/>
  <c r="BB57" i="3"/>
  <c r="G57" i="3"/>
  <c r="C57" i="3"/>
  <c r="BE48" i="3"/>
  <c r="BD48" i="3"/>
  <c r="BC48" i="3"/>
  <c r="BB48" i="3"/>
  <c r="G48" i="3"/>
  <c r="BA48" i="3" s="1"/>
  <c r="BE47" i="3"/>
  <c r="BD47" i="3"/>
  <c r="BC47" i="3"/>
  <c r="BB47" i="3"/>
  <c r="BA47" i="3"/>
  <c r="G47" i="3"/>
  <c r="BE46" i="3"/>
  <c r="BD46" i="3"/>
  <c r="BC46" i="3"/>
  <c r="BB46" i="3"/>
  <c r="G46" i="3"/>
  <c r="BA46" i="3" s="1"/>
  <c r="BE44" i="3"/>
  <c r="BD44" i="3"/>
  <c r="BC44" i="3"/>
  <c r="BB44" i="3"/>
  <c r="BA44" i="3"/>
  <c r="G44" i="3"/>
  <c r="BE42" i="3"/>
  <c r="BD42" i="3"/>
  <c r="BC42" i="3"/>
  <c r="BB42" i="3"/>
  <c r="G42" i="3"/>
  <c r="BA42" i="3" s="1"/>
  <c r="BE40" i="3"/>
  <c r="BD40" i="3"/>
  <c r="BC40" i="3"/>
  <c r="BB40" i="3"/>
  <c r="BA40" i="3"/>
  <c r="G40" i="3"/>
  <c r="BE39" i="3"/>
  <c r="BD39" i="3"/>
  <c r="BC39" i="3"/>
  <c r="BB39" i="3"/>
  <c r="G39" i="3"/>
  <c r="BA39" i="3" s="1"/>
  <c r="BE37" i="3"/>
  <c r="BD37" i="3"/>
  <c r="BC37" i="3"/>
  <c r="BB37" i="3"/>
  <c r="BA37" i="3"/>
  <c r="G37" i="3"/>
  <c r="BE36" i="3"/>
  <c r="BD36" i="3"/>
  <c r="BC36" i="3"/>
  <c r="BB36" i="3"/>
  <c r="G36" i="3"/>
  <c r="BA36" i="3" s="1"/>
  <c r="BE34" i="3"/>
  <c r="BD34" i="3"/>
  <c r="BC34" i="3"/>
  <c r="BB34" i="3"/>
  <c r="BA34" i="3"/>
  <c r="G34" i="3"/>
  <c r="BE32" i="3"/>
  <c r="BD32" i="3"/>
  <c r="BC32" i="3"/>
  <c r="BB32" i="3"/>
  <c r="G32" i="3"/>
  <c r="BA32" i="3" s="1"/>
  <c r="BE30" i="3"/>
  <c r="BD30" i="3"/>
  <c r="BC30" i="3"/>
  <c r="BB30" i="3"/>
  <c r="BA30" i="3"/>
  <c r="G30" i="3"/>
  <c r="BE28" i="3"/>
  <c r="BD28" i="3"/>
  <c r="BC28" i="3"/>
  <c r="BB28" i="3"/>
  <c r="G28" i="3"/>
  <c r="BA28" i="3" s="1"/>
  <c r="BE26" i="3"/>
  <c r="BD26" i="3"/>
  <c r="BC26" i="3"/>
  <c r="BB26" i="3"/>
  <c r="BA26" i="3"/>
  <c r="G26" i="3"/>
  <c r="BE24" i="3"/>
  <c r="BD24" i="3"/>
  <c r="BC24" i="3"/>
  <c r="BB24" i="3"/>
  <c r="G24" i="3"/>
  <c r="BA24" i="3" s="1"/>
  <c r="BE22" i="3"/>
  <c r="BD22" i="3"/>
  <c r="BC22" i="3"/>
  <c r="BB22" i="3"/>
  <c r="BA22" i="3"/>
  <c r="G22" i="3"/>
  <c r="BE20" i="3"/>
  <c r="BD20" i="3"/>
  <c r="BC20" i="3"/>
  <c r="BB20" i="3"/>
  <c r="G20" i="3"/>
  <c r="BA20" i="3" s="1"/>
  <c r="BE18" i="3"/>
  <c r="BD18" i="3"/>
  <c r="BC18" i="3"/>
  <c r="BB18" i="3"/>
  <c r="BA18" i="3"/>
  <c r="G18" i="3"/>
  <c r="BE16" i="3"/>
  <c r="BD16" i="3"/>
  <c r="BC16" i="3"/>
  <c r="BB16" i="3"/>
  <c r="G16" i="3"/>
  <c r="BA16" i="3" s="1"/>
  <c r="BE14" i="3"/>
  <c r="BD14" i="3"/>
  <c r="BC14" i="3"/>
  <c r="BB14" i="3"/>
  <c r="BA14" i="3"/>
  <c r="G14" i="3"/>
  <c r="BE12" i="3"/>
  <c r="BD12" i="3"/>
  <c r="BC12" i="3"/>
  <c r="BB12" i="3"/>
  <c r="G12" i="3"/>
  <c r="BA12" i="3" s="1"/>
  <c r="BE10" i="3"/>
  <c r="BE49" i="3" s="1"/>
  <c r="I7" i="2" s="1"/>
  <c r="BD10" i="3"/>
  <c r="BC10" i="3"/>
  <c r="BB10" i="3"/>
  <c r="BB49" i="3" s="1"/>
  <c r="F7" i="2" s="1"/>
  <c r="F15" i="2" s="1"/>
  <c r="C17" i="1" s="1"/>
  <c r="BA10" i="3"/>
  <c r="G10" i="3"/>
  <c r="BE8" i="3"/>
  <c r="BD8" i="3"/>
  <c r="BC8" i="3"/>
  <c r="BC49" i="3" s="1"/>
  <c r="G7" i="2" s="1"/>
  <c r="BB8" i="3"/>
  <c r="G8" i="3"/>
  <c r="BA8" i="3" s="1"/>
  <c r="BA49" i="3" s="1"/>
  <c r="E7" i="2" s="1"/>
  <c r="B7" i="2"/>
  <c r="A7" i="2"/>
  <c r="BD49" i="3"/>
  <c r="H7" i="2" s="1"/>
  <c r="G49" i="3"/>
  <c r="C49" i="3"/>
  <c r="C4" i="3"/>
  <c r="F3" i="3"/>
  <c r="C3" i="3"/>
  <c r="H21" i="2"/>
  <c r="I20" i="2"/>
  <c r="G20" i="2"/>
  <c r="C2" i="2"/>
  <c r="C1" i="2"/>
  <c r="F33" i="1"/>
  <c r="F31" i="1"/>
  <c r="F34" i="1" s="1"/>
  <c r="G22" i="1"/>
  <c r="G21" i="1"/>
  <c r="G8" i="1"/>
  <c r="H15" i="2" l="1"/>
  <c r="C15" i="1" s="1"/>
  <c r="BA57" i="3"/>
  <c r="E8" i="2" s="1"/>
  <c r="E15" i="2" s="1"/>
  <c r="C16" i="1" s="1"/>
  <c r="G15" i="2"/>
  <c r="C14" i="1" s="1"/>
  <c r="I15" i="2"/>
  <c r="C20" i="1" s="1"/>
  <c r="C18" i="1" l="1"/>
  <c r="C21" i="1" s="1"/>
  <c r="C22" i="1" s="1"/>
</calcChain>
</file>

<file path=xl/sharedStrings.xml><?xml version="1.0" encoding="utf-8"?>
<sst xmlns="http://schemas.openxmlformats.org/spreadsheetml/2006/main" count="326" uniqueCount="193">
  <si>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</si>
  <si>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</si>
  <si>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</si>
  <si>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</si>
  <si>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</si>
  <si>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</si>
  <si>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</si>
  <si>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</si>
  <si>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</si>
  <si>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</si>
  <si>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</si>
  <si>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</si>
  <si>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</si>
  <si>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</si>
  <si>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</si>
  <si>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</si>
  <si>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</si>
  <si>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</si>
  <si>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</si>
  <si>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</si>
  <si>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</si>
  <si>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</si>
  <si>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</si>
  <si>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</si>
  <si>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</si>
  <si>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</si>
  <si>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</si>
  <si>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</si>
  <si>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</si>
  <si>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</si>
  <si>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</si>
  <si>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</si>
  <si>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</si>
  <si>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</si>
  <si>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</si>
  <si>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</si>
  <si>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</si>
  <si>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</si>
  <si>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</si>
  <si>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</si>
  <si>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</si>
  <si>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</si>
  <si>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</si>
  <si>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</si>
  <si>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</si>
  <si>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</si>
  <si>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</si>
  <si>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</si>
  <si>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</si>
  <si>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</si>
  <si>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</si>
  <si>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</si>
  <si>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</si>
  <si>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</si>
  <si>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</si>
  <si>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</si>
  <si>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</si>
  <si>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</si>
  <si>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</si>
  <si>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</si>
  <si>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</si>
  <si>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</si>
  <si>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</si>
  <si>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</si>
  <si>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</si>
  <si>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</si>
  <si>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</si>
  <si>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</si>
  <si>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</si>
  <si>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</si>
  <si>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501-17.2-Odvodnění u objektu SO 002 a 003</t>
  </si>
  <si>
    <t>131 30-1201.R00</t>
  </si>
  <si>
    <t>Hloubení zapažených jam v hor.4 drenáž</t>
  </si>
  <si>
    <t>m3</t>
  </si>
  <si>
    <t>1,5*1,1*(12+5*25)</t>
  </si>
  <si>
    <t>131 30-1209.R00</t>
  </si>
  <si>
    <t>Příplatek za lepivost - hloubení zapaž.jam v hor.4 drenáž</t>
  </si>
  <si>
    <t>Hloubení zapažených jam v hor.4 šachta</t>
  </si>
  <si>
    <t>1,0*1,0*1,0*6</t>
  </si>
  <si>
    <t>Příplatek za lepivost - hloubení zapaž.jam v hor.4 šachta</t>
  </si>
  <si>
    <t>Hloubení zapažených jam v hor.4 potrubí</t>
  </si>
  <si>
    <t>2,0*1,1*12*6</t>
  </si>
  <si>
    <t>Příplatek za lepivost - hloubení zapaž.jam v hor.4 potrubí</t>
  </si>
  <si>
    <t>151 10-1101.R00</t>
  </si>
  <si>
    <t>Pažení a rozepření stěn rýh - příložné drenáž</t>
  </si>
  <si>
    <t>m2</t>
  </si>
  <si>
    <t>1,5*(12+5*25)*2</t>
  </si>
  <si>
    <t>151 10-1111.R00</t>
  </si>
  <si>
    <t>Odstranění pažení stěn rýh - příložné drenáž</t>
  </si>
  <si>
    <t>Hloubení zapažených jam v hor.4 vsak</t>
  </si>
  <si>
    <t>2*2*3,5*6</t>
  </si>
  <si>
    <t>Příplatek za lepivost - hloubení zapaž.jam v hor.4 vsak</t>
  </si>
  <si>
    <t>Odstranění pažení stěn rýh - příložné vsak</t>
  </si>
  <si>
    <t>2*2*2*3,5*6</t>
  </si>
  <si>
    <t>Pažení a rozepření stěn rýh - příložné vsak</t>
  </si>
  <si>
    <t>Odstranění pažení stěn rýh - příložné potrubí</t>
  </si>
  <si>
    <t>2,0*12*6*2</t>
  </si>
  <si>
    <t>Pažení a rozepření stěn rýh - příložné potrubí</t>
  </si>
  <si>
    <t>2*12*6*2</t>
  </si>
  <si>
    <t>181 30-1102.R00</t>
  </si>
  <si>
    <t xml:space="preserve">Rozprostření podorniční vrstvy tl.150 mm </t>
  </si>
  <si>
    <t>121 10-1100</t>
  </si>
  <si>
    <t xml:space="preserve">Sejmutí podorniční vrstvy tl.150 mm </t>
  </si>
  <si>
    <t>0,15*120</t>
  </si>
  <si>
    <t>180 40-1211.R00</t>
  </si>
  <si>
    <t xml:space="preserve">Založení trávníku v rovině </t>
  </si>
  <si>
    <t>174 10-1101.R00</t>
  </si>
  <si>
    <t>Zásyp jam, rýh, šachet se zhutněním drenáž</t>
  </si>
  <si>
    <t>1,1*1,0*(12+5*25)</t>
  </si>
  <si>
    <t>Zásyp jam, rýh, šachet se zhutněním vsak</t>
  </si>
  <si>
    <t>2*2*1,5*6</t>
  </si>
  <si>
    <t>Zásyp jam, rýh, šachet se zhutněním potrubí</t>
  </si>
  <si>
    <t>1,6*1,0*6*12</t>
  </si>
  <si>
    <t>115 10-1201.R00</t>
  </si>
  <si>
    <t>Čerpání vody na výšku do 10 m, přítok do 500 l předpoklad čerpání 100h</t>
  </si>
  <si>
    <t>h</t>
  </si>
  <si>
    <t>113 10-6121.R00</t>
  </si>
  <si>
    <t xml:space="preserve">Rozebrání dlažeb z betonových dlaždic na sucho </t>
  </si>
  <si>
    <t>199 00-0002.R00</t>
  </si>
  <si>
    <t xml:space="preserve">Poplatek za skládku horniny 1- 4 </t>
  </si>
  <si>
    <t>2</t>
  </si>
  <si>
    <t>Základy,zvláštní zakládání</t>
  </si>
  <si>
    <t>271 53-111</t>
  </si>
  <si>
    <t>Polštář základu z kameniva - štěrku prostor pro zasakování</t>
  </si>
  <si>
    <t>2*2*2*6</t>
  </si>
  <si>
    <t>289 97-0111.R00</t>
  </si>
  <si>
    <t>Vrstva geotextilie 300g/m2 drenáž</t>
  </si>
  <si>
    <t>1,2*(2*0,4+2*1,0)*(12+5*25)</t>
  </si>
  <si>
    <t>Vrstva geotextilie 300g/m2 vsak</t>
  </si>
  <si>
    <t>2*2*6*6*1,2</t>
  </si>
  <si>
    <t>5</t>
  </si>
  <si>
    <t>Komunikace</t>
  </si>
  <si>
    <t>597 10-1010</t>
  </si>
  <si>
    <t>Žlab odvodnovací betonový šířky 600 mm včetně bet. lože a obetonování</t>
  </si>
  <si>
    <t>m</t>
  </si>
  <si>
    <t>12+5*25</t>
  </si>
  <si>
    <t>8</t>
  </si>
  <si>
    <t>Trubní vedení</t>
  </si>
  <si>
    <t>451 57-211</t>
  </si>
  <si>
    <t xml:space="preserve">Obsyp potrubí z kameniva těženého 0 - 4 mm </t>
  </si>
  <si>
    <t>0,4*1,0*12*6</t>
  </si>
  <si>
    <t>894 43-1541.RAA</t>
  </si>
  <si>
    <t>Šachta, D 1000 mm, dl.šach.skruže 2,85 m, přímá dno KG D 160 mm, poklop mříž PP</t>
  </si>
  <si>
    <t>kus</t>
  </si>
  <si>
    <t>871 52-1101.R00</t>
  </si>
  <si>
    <t xml:space="preserve">Montáž plast. potrubí svařov.na tupo DN 150 mm </t>
  </si>
  <si>
    <t>12*6</t>
  </si>
  <si>
    <t>286-11260.A</t>
  </si>
  <si>
    <t xml:space="preserve">Trubka kanalizační  PVC 160x4,7x1000 </t>
  </si>
  <si>
    <t>212 75-0010.RAD</t>
  </si>
  <si>
    <t>Trativody z drenážních trubek lože a obsyp štěrkopískem, světlost trub 15 cm</t>
  </si>
  <si>
    <t>97</t>
  </si>
  <si>
    <t>Prorážení otvorů</t>
  </si>
  <si>
    <t>979 99-0113.R00</t>
  </si>
  <si>
    <t xml:space="preserve">Poplatek za skládku suti -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</si>
  <si>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</si>
  <si>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</si>
  <si>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</si>
  <si>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</si>
  <si>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</si>
  <si>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19*1,7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</si>
  <si>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</si>
  <si>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</si>
  <si>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</si>
  <si>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</si>
  <si>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</si>
  <si>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</si>
  <si>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</si>
  <si>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 </t>
  </si>
  <si>
    <t>998 27-610</t>
  </si>
  <si>
    <t xml:space="preserve">Přesun hmot, trubní vedení </t>
  </si>
  <si>
    <t>998 01</t>
  </si>
  <si>
    <t xml:space="preserve">Přesun hmot- zemní konstrukce </t>
  </si>
  <si>
    <t>713</t>
  </si>
  <si>
    <t>Izolace tepelné</t>
  </si>
  <si>
    <t>713 11-11</t>
  </si>
  <si>
    <t xml:space="preserve">Izolace tepelné potrubí vrchem kladené volně </t>
  </si>
  <si>
    <t>6*3*(0,26*2+0,16)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</si>
  <si>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</si>
  <si>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</si>
  <si>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</si>
  <si>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</si>
  <si>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</si>
  <si>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</si>
  <si>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1,01*1,0*2,5*6</t>
  </si>
  <si>
    <t>0,4*1,1*(12+5*25)</t>
  </si>
  <si>
    <t>0,4*1,1*12*6</t>
  </si>
  <si>
    <t>2,0*2,0*1,5*6</t>
  </si>
  <si>
    <t>460 60-0002.R00</t>
  </si>
  <si>
    <t>Příplatek za odvoz za každých dalších 1000 m skladka do 20 km</t>
  </si>
  <si>
    <t>10*143,11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</si>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</sst>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192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191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20" sqref="A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501-17.2-Odvodnění u objektu SO 002 a 003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Položky!BA49</f>
        <v>0</v>
      </c>
      <c r="F7" s="203">
        <f>Položky!BB49</f>
        <v>0</v>
      </c>
      <c r="G7" s="203">
        <f>Položky!BC49</f>
        <v>0</v>
      </c>
      <c r="H7" s="203">
        <f>Položky!BD49</f>
        <v>0</v>
      </c>
      <c r="I7" s="204">
        <f>Položky!BE49</f>
        <v>0</v>
      </c>
    </row>
    <row r="8" spans="1:9" s="11" customFormat="1" x14ac:dyDescent="0.2">
      <c r="A8" s="201" t="str">
        <f>Položky!B50</f>
        <v>2</v>
      </c>
      <c r="B8" s="99" t="str">
        <f>Položky!C50</f>
        <v>Základy,zvláštní zakládání</v>
      </c>
      <c r="C8" s="100"/>
      <c r="D8" s="101"/>
      <c r="E8" s="202">
        <f>Položky!BA57</f>
        <v>0</v>
      </c>
      <c r="F8" s="203">
        <f>Položky!BB57</f>
        <v>0</v>
      </c>
      <c r="G8" s="203">
        <f>Položky!BC57</f>
        <v>0</v>
      </c>
      <c r="H8" s="203">
        <f>Položky!BD57</f>
        <v>0</v>
      </c>
      <c r="I8" s="204">
        <f>Položky!BE57</f>
        <v>0</v>
      </c>
    </row>
    <row r="9" spans="1:9" s="11" customFormat="1" x14ac:dyDescent="0.2">
      <c r="A9" s="201" t="str">
        <f>Položky!B58</f>
        <v>5</v>
      </c>
      <c r="B9" s="99" t="str">
        <f>Položky!C58</f>
        <v>Komunikace</v>
      </c>
      <c r="C9" s="100"/>
      <c r="D9" s="101"/>
      <c r="E9" s="202">
        <f>Položky!BA61</f>
        <v>0</v>
      </c>
      <c r="F9" s="203">
        <f>Položky!BB61</f>
        <v>0</v>
      </c>
      <c r="G9" s="203">
        <f>Položky!BC61</f>
        <v>0</v>
      </c>
      <c r="H9" s="203">
        <f>Položky!BD61</f>
        <v>0</v>
      </c>
      <c r="I9" s="204">
        <f>Položky!BE61</f>
        <v>0</v>
      </c>
    </row>
    <row r="10" spans="1:9" s="11" customFormat="1" x14ac:dyDescent="0.2">
      <c r="A10" s="201" t="str">
        <f>Položky!B62</f>
        <v>8</v>
      </c>
      <c r="B10" s="99" t="str">
        <f>Položky!C62</f>
        <v>Trubní vedení</v>
      </c>
      <c r="C10" s="100"/>
      <c r="D10" s="101"/>
      <c r="E10" s="202">
        <f>Položky!BA72</f>
        <v>0</v>
      </c>
      <c r="F10" s="203">
        <f>Položky!BB72</f>
        <v>0</v>
      </c>
      <c r="G10" s="203">
        <f>Položky!BC72</f>
        <v>0</v>
      </c>
      <c r="H10" s="203">
        <f>Položky!BD72</f>
        <v>0</v>
      </c>
      <c r="I10" s="204">
        <f>Položky!BE72</f>
        <v>0</v>
      </c>
    </row>
    <row r="11" spans="1:9" s="11" customFormat="1" x14ac:dyDescent="0.2">
      <c r="A11" s="201" t="str">
        <f>Položky!B73</f>
        <v>97</v>
      </c>
      <c r="B11" s="99" t="str">
        <f>Položky!C73</f>
        <v>Prorážení otvorů</v>
      </c>
      <c r="C11" s="100"/>
      <c r="D11" s="101"/>
      <c r="E11" s="202">
        <f>Položky!BA80</f>
        <v>0</v>
      </c>
      <c r="F11" s="203">
        <f>Položky!BB80</f>
        <v>0</v>
      </c>
      <c r="G11" s="203">
        <f>Položky!BC80</f>
        <v>0</v>
      </c>
      <c r="H11" s="203">
        <f>Položky!BD80</f>
        <v>0</v>
      </c>
      <c r="I11" s="204">
        <f>Položky!BE80</f>
        <v>0</v>
      </c>
    </row>
    <row r="12" spans="1:9" s="11" customFormat="1" x14ac:dyDescent="0.2">
      <c r="A12" s="201" t="str">
        <f>Položky!B81</f>
        <v>99</v>
      </c>
      <c r="B12" s="99" t="str">
        <f>Položky!C81</f>
        <v>Staveništní přesun hmot</v>
      </c>
      <c r="C12" s="100"/>
      <c r="D12" s="101"/>
      <c r="E12" s="202">
        <f>Položky!BA85</f>
        <v>0</v>
      </c>
      <c r="F12" s="203">
        <f>Položky!BB85</f>
        <v>0</v>
      </c>
      <c r="G12" s="203">
        <f>Položky!BC85</f>
        <v>0</v>
      </c>
      <c r="H12" s="203">
        <f>Položky!BD85</f>
        <v>0</v>
      </c>
      <c r="I12" s="204">
        <f>Položky!BE85</f>
        <v>0</v>
      </c>
    </row>
    <row r="13" spans="1:9" s="11" customFormat="1" x14ac:dyDescent="0.2">
      <c r="A13" s="201" t="str">
        <f>Položky!B86</f>
        <v>713</v>
      </c>
      <c r="B13" s="99" t="str">
        <f>Položky!C86</f>
        <v>Izolace tepelné</v>
      </c>
      <c r="C13" s="100"/>
      <c r="D13" s="101"/>
      <c r="E13" s="202">
        <f>Položky!BA91</f>
        <v>0</v>
      </c>
      <c r="F13" s="203">
        <f>Položky!BB91</f>
        <v>0</v>
      </c>
      <c r="G13" s="203">
        <f>Položky!BC91</f>
        <v>0</v>
      </c>
      <c r="H13" s="203">
        <f>Položky!BD91</f>
        <v>0</v>
      </c>
      <c r="I13" s="204">
        <f>Položky!BE91</f>
        <v>0</v>
      </c>
    </row>
    <row r="14" spans="1:9" s="11" customFormat="1" ht="13.5" thickBot="1" x14ac:dyDescent="0.25">
      <c r="A14" s="201" t="str">
        <f>Položky!B92</f>
        <v>M46</v>
      </c>
      <c r="B14" s="99" t="str">
        <f>Položky!C92</f>
        <v>Zemní práce při montážích</v>
      </c>
      <c r="C14" s="100"/>
      <c r="D14" s="101"/>
      <c r="E14" s="202">
        <f>Položky!BA100</f>
        <v>0</v>
      </c>
      <c r="F14" s="203">
        <f>Položky!BB100</f>
        <v>0</v>
      </c>
      <c r="G14" s="203">
        <f>Položky!BC100</f>
        <v>0</v>
      </c>
      <c r="H14" s="203">
        <f>Položky!BD100</f>
        <v>0</v>
      </c>
      <c r="I14" s="204">
        <f>Položky!BE100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/>
      <c r="B20" s="120"/>
      <c r="C20" s="120"/>
      <c r="D20" s="121"/>
      <c r="E20" s="122"/>
      <c r="F20" s="123"/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8</v>
      </c>
    </row>
    <row r="21" spans="1:57" ht="13.5" thickBot="1" x14ac:dyDescent="0.25">
      <c r="A21" s="127"/>
      <c r="B21" s="128" t="s">
        <v>56</v>
      </c>
      <c r="C21" s="129"/>
      <c r="D21" s="130"/>
      <c r="E21" s="131"/>
      <c r="F21" s="132"/>
      <c r="G21" s="132"/>
      <c r="H21" s="133">
        <f>SUM(H20:H20)</f>
        <v>0</v>
      </c>
      <c r="I21" s="134"/>
    </row>
    <row r="22" spans="1:57" x14ac:dyDescent="0.2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7" x14ac:dyDescent="0.2">
      <c r="B23" s="107"/>
      <c r="F23" s="135"/>
      <c r="G23" s="136"/>
      <c r="H23" s="136"/>
      <c r="I23" s="137"/>
    </row>
    <row r="24" spans="1:57" x14ac:dyDescent="0.2">
      <c r="F24" s="135"/>
      <c r="G24" s="136"/>
      <c r="H24" s="136"/>
      <c r="I24" s="137"/>
    </row>
    <row r="25" spans="1:57" x14ac:dyDescent="0.2"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3"/>
  <sheetViews>
    <sheetView showGridLines="0" showZeros="0" zoomScaleNormal="100" workbookViewId="0">
      <selection activeCell="A100" sqref="A100:IV102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501-17.2-Odvodnění u objektu SO 002 a 003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226.05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226.05</v>
      </c>
      <c r="F9" s="184"/>
      <c r="G9" s="185"/>
      <c r="M9" s="186" t="s">
        <v>74</v>
      </c>
      <c r="O9" s="172"/>
    </row>
    <row r="10" spans="1:104" ht="22.5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226.05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226.05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71</v>
      </c>
      <c r="C12" s="175" t="s">
        <v>77</v>
      </c>
      <c r="D12" s="176" t="s">
        <v>73</v>
      </c>
      <c r="E12" s="177">
        <v>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78</v>
      </c>
      <c r="D13" s="182"/>
      <c r="E13" s="183">
        <v>6</v>
      </c>
      <c r="F13" s="184"/>
      <c r="G13" s="185"/>
      <c r="M13" s="186" t="s">
        <v>78</v>
      </c>
      <c r="O13" s="172"/>
    </row>
    <row r="14" spans="1:104" ht="22.5" x14ac:dyDescent="0.2">
      <c r="A14" s="173">
        <v>4</v>
      </c>
      <c r="B14" s="174" t="s">
        <v>75</v>
      </c>
      <c r="C14" s="175" t="s">
        <v>79</v>
      </c>
      <c r="D14" s="176" t="s">
        <v>73</v>
      </c>
      <c r="E14" s="177">
        <v>6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78</v>
      </c>
      <c r="D15" s="182"/>
      <c r="E15" s="183">
        <v>6</v>
      </c>
      <c r="F15" s="184"/>
      <c r="G15" s="185"/>
      <c r="M15" s="186" t="s">
        <v>78</v>
      </c>
      <c r="O15" s="172"/>
    </row>
    <row r="16" spans="1:104" x14ac:dyDescent="0.2">
      <c r="A16" s="173">
        <v>5</v>
      </c>
      <c r="B16" s="174" t="s">
        <v>71</v>
      </c>
      <c r="C16" s="175" t="s">
        <v>80</v>
      </c>
      <c r="D16" s="176" t="s">
        <v>73</v>
      </c>
      <c r="E16" s="177">
        <v>158.4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81</v>
      </c>
      <c r="D17" s="182"/>
      <c r="E17" s="183">
        <v>158.4</v>
      </c>
      <c r="F17" s="184"/>
      <c r="G17" s="185"/>
      <c r="M17" s="186" t="s">
        <v>81</v>
      </c>
      <c r="O17" s="172"/>
    </row>
    <row r="18" spans="1:104" ht="22.5" x14ac:dyDescent="0.2">
      <c r="A18" s="173">
        <v>6</v>
      </c>
      <c r="B18" s="174" t="s">
        <v>75</v>
      </c>
      <c r="C18" s="175" t="s">
        <v>82</v>
      </c>
      <c r="D18" s="176" t="s">
        <v>73</v>
      </c>
      <c r="E18" s="177">
        <v>158.4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81</v>
      </c>
      <c r="D19" s="182"/>
      <c r="E19" s="183">
        <v>158.4</v>
      </c>
      <c r="F19" s="184"/>
      <c r="G19" s="185"/>
      <c r="M19" s="186" t="s">
        <v>81</v>
      </c>
      <c r="O19" s="172"/>
    </row>
    <row r="20" spans="1:104" x14ac:dyDescent="0.2">
      <c r="A20" s="173">
        <v>7</v>
      </c>
      <c r="B20" s="174" t="s">
        <v>83</v>
      </c>
      <c r="C20" s="175" t="s">
        <v>84</v>
      </c>
      <c r="D20" s="176" t="s">
        <v>85</v>
      </c>
      <c r="E20" s="177">
        <v>411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9.8999999999999999E-4</v>
      </c>
    </row>
    <row r="21" spans="1:104" x14ac:dyDescent="0.2">
      <c r="A21" s="179"/>
      <c r="B21" s="180"/>
      <c r="C21" s="181" t="s">
        <v>86</v>
      </c>
      <c r="D21" s="182"/>
      <c r="E21" s="183">
        <v>411</v>
      </c>
      <c r="F21" s="184"/>
      <c r="G21" s="185"/>
      <c r="M21" s="186" t="s">
        <v>86</v>
      </c>
      <c r="O21" s="172"/>
    </row>
    <row r="22" spans="1:104" x14ac:dyDescent="0.2">
      <c r="A22" s="173">
        <v>8</v>
      </c>
      <c r="B22" s="174" t="s">
        <v>87</v>
      </c>
      <c r="C22" s="175" t="s">
        <v>88</v>
      </c>
      <c r="D22" s="176" t="s">
        <v>85</v>
      </c>
      <c r="E22" s="177">
        <v>411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86</v>
      </c>
      <c r="D23" s="182"/>
      <c r="E23" s="183">
        <v>411</v>
      </c>
      <c r="F23" s="184"/>
      <c r="G23" s="185"/>
      <c r="M23" s="186" t="s">
        <v>86</v>
      </c>
      <c r="O23" s="172"/>
    </row>
    <row r="24" spans="1:104" x14ac:dyDescent="0.2">
      <c r="A24" s="173">
        <v>9</v>
      </c>
      <c r="B24" s="174" t="s">
        <v>71</v>
      </c>
      <c r="C24" s="175" t="s">
        <v>89</v>
      </c>
      <c r="D24" s="176" t="s">
        <v>73</v>
      </c>
      <c r="E24" s="177">
        <v>84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90</v>
      </c>
      <c r="D25" s="182"/>
      <c r="E25" s="183">
        <v>84</v>
      </c>
      <c r="F25" s="184"/>
      <c r="G25" s="185"/>
      <c r="M25" s="186" t="s">
        <v>90</v>
      </c>
      <c r="O25" s="172"/>
    </row>
    <row r="26" spans="1:104" x14ac:dyDescent="0.2">
      <c r="A26" s="173">
        <v>10</v>
      </c>
      <c r="B26" s="174" t="s">
        <v>75</v>
      </c>
      <c r="C26" s="175" t="s">
        <v>91</v>
      </c>
      <c r="D26" s="176" t="s">
        <v>73</v>
      </c>
      <c r="E26" s="177">
        <v>84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10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90</v>
      </c>
      <c r="D27" s="182"/>
      <c r="E27" s="183">
        <v>84</v>
      </c>
      <c r="F27" s="184"/>
      <c r="G27" s="185"/>
      <c r="M27" s="186" t="s">
        <v>90</v>
      </c>
      <c r="O27" s="172"/>
    </row>
    <row r="28" spans="1:104" x14ac:dyDescent="0.2">
      <c r="A28" s="173">
        <v>11</v>
      </c>
      <c r="B28" s="174" t="s">
        <v>87</v>
      </c>
      <c r="C28" s="175" t="s">
        <v>92</v>
      </c>
      <c r="D28" s="176" t="s">
        <v>85</v>
      </c>
      <c r="E28" s="177">
        <v>168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9"/>
      <c r="B29" s="180"/>
      <c r="C29" s="181" t="s">
        <v>93</v>
      </c>
      <c r="D29" s="182"/>
      <c r="E29" s="183">
        <v>168</v>
      </c>
      <c r="F29" s="184"/>
      <c r="G29" s="185"/>
      <c r="M29" s="186" t="s">
        <v>93</v>
      </c>
      <c r="O29" s="172"/>
    </row>
    <row r="30" spans="1:104" x14ac:dyDescent="0.2">
      <c r="A30" s="173">
        <v>12</v>
      </c>
      <c r="B30" s="174" t="s">
        <v>83</v>
      </c>
      <c r="C30" s="175" t="s">
        <v>94</v>
      </c>
      <c r="D30" s="176" t="s">
        <v>85</v>
      </c>
      <c r="E30" s="177">
        <v>168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9.8999999999999999E-4</v>
      </c>
    </row>
    <row r="31" spans="1:104" x14ac:dyDescent="0.2">
      <c r="A31" s="179"/>
      <c r="B31" s="180"/>
      <c r="C31" s="181" t="s">
        <v>93</v>
      </c>
      <c r="D31" s="182"/>
      <c r="E31" s="183">
        <v>168</v>
      </c>
      <c r="F31" s="184"/>
      <c r="G31" s="185"/>
      <c r="M31" s="186" t="s">
        <v>93</v>
      </c>
      <c r="O31" s="172"/>
    </row>
    <row r="32" spans="1:104" x14ac:dyDescent="0.2">
      <c r="A32" s="173">
        <v>13</v>
      </c>
      <c r="B32" s="174" t="s">
        <v>87</v>
      </c>
      <c r="C32" s="175" t="s">
        <v>95</v>
      </c>
      <c r="D32" s="176" t="s">
        <v>85</v>
      </c>
      <c r="E32" s="177">
        <v>288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13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9"/>
      <c r="B33" s="180"/>
      <c r="C33" s="181" t="s">
        <v>96</v>
      </c>
      <c r="D33" s="182"/>
      <c r="E33" s="183">
        <v>288</v>
      </c>
      <c r="F33" s="184"/>
      <c r="G33" s="185"/>
      <c r="M33" s="186" t="s">
        <v>96</v>
      </c>
      <c r="O33" s="172"/>
    </row>
    <row r="34" spans="1:104" x14ac:dyDescent="0.2">
      <c r="A34" s="173">
        <v>14</v>
      </c>
      <c r="B34" s="174" t="s">
        <v>83</v>
      </c>
      <c r="C34" s="175" t="s">
        <v>97</v>
      </c>
      <c r="D34" s="176" t="s">
        <v>85</v>
      </c>
      <c r="E34" s="177">
        <v>288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14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9.8999999999999999E-4</v>
      </c>
    </row>
    <row r="35" spans="1:104" x14ac:dyDescent="0.2">
      <c r="A35" s="179"/>
      <c r="B35" s="180"/>
      <c r="C35" s="181" t="s">
        <v>98</v>
      </c>
      <c r="D35" s="182"/>
      <c r="E35" s="183">
        <v>288</v>
      </c>
      <c r="F35" s="184"/>
      <c r="G35" s="185"/>
      <c r="M35" s="186" t="s">
        <v>98</v>
      </c>
      <c r="O35" s="172"/>
    </row>
    <row r="36" spans="1:104" x14ac:dyDescent="0.2">
      <c r="A36" s="173">
        <v>15</v>
      </c>
      <c r="B36" s="174" t="s">
        <v>99</v>
      </c>
      <c r="C36" s="175" t="s">
        <v>100</v>
      </c>
      <c r="D36" s="176" t="s">
        <v>85</v>
      </c>
      <c r="E36" s="177">
        <v>120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15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3">
        <v>16</v>
      </c>
      <c r="B37" s="174" t="s">
        <v>101</v>
      </c>
      <c r="C37" s="175" t="s">
        <v>102</v>
      </c>
      <c r="D37" s="176" t="s">
        <v>73</v>
      </c>
      <c r="E37" s="177">
        <v>18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16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103</v>
      </c>
      <c r="D38" s="182"/>
      <c r="E38" s="183">
        <v>18</v>
      </c>
      <c r="F38" s="184"/>
      <c r="G38" s="185"/>
      <c r="M38" s="186" t="s">
        <v>103</v>
      </c>
      <c r="O38" s="172"/>
    </row>
    <row r="39" spans="1:104" x14ac:dyDescent="0.2">
      <c r="A39" s="173">
        <v>17</v>
      </c>
      <c r="B39" s="174" t="s">
        <v>104</v>
      </c>
      <c r="C39" s="175" t="s">
        <v>105</v>
      </c>
      <c r="D39" s="176" t="s">
        <v>85</v>
      </c>
      <c r="E39" s="177">
        <v>120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17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3">
        <v>18</v>
      </c>
      <c r="B40" s="174" t="s">
        <v>106</v>
      </c>
      <c r="C40" s="175" t="s">
        <v>107</v>
      </c>
      <c r="D40" s="176" t="s">
        <v>73</v>
      </c>
      <c r="E40" s="177">
        <v>150.69999999999999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18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9"/>
      <c r="B41" s="180"/>
      <c r="C41" s="181" t="s">
        <v>108</v>
      </c>
      <c r="D41" s="182"/>
      <c r="E41" s="183">
        <v>150.69999999999999</v>
      </c>
      <c r="F41" s="184"/>
      <c r="G41" s="185"/>
      <c r="M41" s="186" t="s">
        <v>108</v>
      </c>
      <c r="O41" s="172"/>
    </row>
    <row r="42" spans="1:104" x14ac:dyDescent="0.2">
      <c r="A42" s="173">
        <v>19</v>
      </c>
      <c r="B42" s="174" t="s">
        <v>106</v>
      </c>
      <c r="C42" s="175" t="s">
        <v>109</v>
      </c>
      <c r="D42" s="176" t="s">
        <v>73</v>
      </c>
      <c r="E42" s="177">
        <v>36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19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9"/>
      <c r="B43" s="180"/>
      <c r="C43" s="181" t="s">
        <v>110</v>
      </c>
      <c r="D43" s="182"/>
      <c r="E43" s="183">
        <v>36</v>
      </c>
      <c r="F43" s="184"/>
      <c r="G43" s="185"/>
      <c r="M43" s="186" t="s">
        <v>110</v>
      </c>
      <c r="O43" s="172"/>
    </row>
    <row r="44" spans="1:104" x14ac:dyDescent="0.2">
      <c r="A44" s="173">
        <v>20</v>
      </c>
      <c r="B44" s="174" t="s">
        <v>106</v>
      </c>
      <c r="C44" s="175" t="s">
        <v>111</v>
      </c>
      <c r="D44" s="176" t="s">
        <v>73</v>
      </c>
      <c r="E44" s="177">
        <v>115.2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20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9"/>
      <c r="B45" s="180"/>
      <c r="C45" s="181" t="s">
        <v>112</v>
      </c>
      <c r="D45" s="182"/>
      <c r="E45" s="183">
        <v>115.2</v>
      </c>
      <c r="F45" s="184"/>
      <c r="G45" s="185"/>
      <c r="M45" s="186" t="s">
        <v>112</v>
      </c>
      <c r="O45" s="172"/>
    </row>
    <row r="46" spans="1:104" ht="22.5" x14ac:dyDescent="0.2">
      <c r="A46" s="173">
        <v>21</v>
      </c>
      <c r="B46" s="174" t="s">
        <v>113</v>
      </c>
      <c r="C46" s="175" t="s">
        <v>114</v>
      </c>
      <c r="D46" s="176" t="s">
        <v>115</v>
      </c>
      <c r="E46" s="177">
        <v>100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21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3">
        <v>22</v>
      </c>
      <c r="B47" s="174" t="s">
        <v>116</v>
      </c>
      <c r="C47" s="175" t="s">
        <v>117</v>
      </c>
      <c r="D47" s="176" t="s">
        <v>85</v>
      </c>
      <c r="E47" s="177">
        <v>12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22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23</v>
      </c>
      <c r="B48" s="174" t="s">
        <v>118</v>
      </c>
      <c r="C48" s="175" t="s">
        <v>119</v>
      </c>
      <c r="D48" s="176" t="s">
        <v>73</v>
      </c>
      <c r="E48" s="177">
        <v>143.11000000000001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23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87"/>
      <c r="B49" s="188" t="s">
        <v>68</v>
      </c>
      <c r="C49" s="189" t="str">
        <f>CONCATENATE(B7," ",C7)</f>
        <v>1 Zemní práce</v>
      </c>
      <c r="D49" s="187"/>
      <c r="E49" s="190"/>
      <c r="F49" s="190"/>
      <c r="G49" s="191">
        <f>SUM(G7:G48)</f>
        <v>0</v>
      </c>
      <c r="O49" s="172">
        <v>4</v>
      </c>
      <c r="BA49" s="192">
        <f>SUM(BA7:BA48)</f>
        <v>0</v>
      </c>
      <c r="BB49" s="192">
        <f>SUM(BB7:BB48)</f>
        <v>0</v>
      </c>
      <c r="BC49" s="192">
        <f>SUM(BC7:BC48)</f>
        <v>0</v>
      </c>
      <c r="BD49" s="192">
        <f>SUM(BD7:BD48)</f>
        <v>0</v>
      </c>
      <c r="BE49" s="192">
        <f>SUM(BE7:BE48)</f>
        <v>0</v>
      </c>
    </row>
    <row r="50" spans="1:104" x14ac:dyDescent="0.2">
      <c r="A50" s="165" t="s">
        <v>65</v>
      </c>
      <c r="B50" s="166" t="s">
        <v>120</v>
      </c>
      <c r="C50" s="167" t="s">
        <v>121</v>
      </c>
      <c r="D50" s="168"/>
      <c r="E50" s="169"/>
      <c r="F50" s="169"/>
      <c r="G50" s="170"/>
      <c r="H50" s="171"/>
      <c r="I50" s="171"/>
      <c r="O50" s="172">
        <v>1</v>
      </c>
    </row>
    <row r="51" spans="1:104" ht="22.5" x14ac:dyDescent="0.2">
      <c r="A51" s="173">
        <v>24</v>
      </c>
      <c r="B51" s="174" t="s">
        <v>122</v>
      </c>
      <c r="C51" s="175" t="s">
        <v>123</v>
      </c>
      <c r="D51" s="176" t="s">
        <v>73</v>
      </c>
      <c r="E51" s="177">
        <v>48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24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1.7816399999999999</v>
      </c>
    </row>
    <row r="52" spans="1:104" x14ac:dyDescent="0.2">
      <c r="A52" s="179"/>
      <c r="B52" s="180"/>
      <c r="C52" s="181" t="s">
        <v>124</v>
      </c>
      <c r="D52" s="182"/>
      <c r="E52" s="183">
        <v>48</v>
      </c>
      <c r="F52" s="184"/>
      <c r="G52" s="185"/>
      <c r="M52" s="186" t="s">
        <v>124</v>
      </c>
      <c r="O52" s="172"/>
    </row>
    <row r="53" spans="1:104" x14ac:dyDescent="0.2">
      <c r="A53" s="173">
        <v>25</v>
      </c>
      <c r="B53" s="174" t="s">
        <v>125</v>
      </c>
      <c r="C53" s="175" t="s">
        <v>126</v>
      </c>
      <c r="D53" s="176" t="s">
        <v>85</v>
      </c>
      <c r="E53" s="177">
        <v>460.32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25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5.0000000000000001E-4</v>
      </c>
    </row>
    <row r="54" spans="1:104" x14ac:dyDescent="0.2">
      <c r="A54" s="179"/>
      <c r="B54" s="180"/>
      <c r="C54" s="181" t="s">
        <v>127</v>
      </c>
      <c r="D54" s="182"/>
      <c r="E54" s="183">
        <v>460.32</v>
      </c>
      <c r="F54" s="184"/>
      <c r="G54" s="185"/>
      <c r="M54" s="186" t="s">
        <v>127</v>
      </c>
      <c r="O54" s="172"/>
    </row>
    <row r="55" spans="1:104" x14ac:dyDescent="0.2">
      <c r="A55" s="173">
        <v>26</v>
      </c>
      <c r="B55" s="174" t="s">
        <v>125</v>
      </c>
      <c r="C55" s="175" t="s">
        <v>128</v>
      </c>
      <c r="D55" s="176" t="s">
        <v>85</v>
      </c>
      <c r="E55" s="177">
        <v>172.8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26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5.0000000000000001E-4</v>
      </c>
    </row>
    <row r="56" spans="1:104" x14ac:dyDescent="0.2">
      <c r="A56" s="179"/>
      <c r="B56" s="180"/>
      <c r="C56" s="181" t="s">
        <v>129</v>
      </c>
      <c r="D56" s="182"/>
      <c r="E56" s="183">
        <v>172.8</v>
      </c>
      <c r="F56" s="184"/>
      <c r="G56" s="185"/>
      <c r="M56" s="186" t="s">
        <v>129</v>
      </c>
      <c r="O56" s="172"/>
    </row>
    <row r="57" spans="1:104" x14ac:dyDescent="0.2">
      <c r="A57" s="187"/>
      <c r="B57" s="188" t="s">
        <v>68</v>
      </c>
      <c r="C57" s="189" t="str">
        <f>CONCATENATE(B50," ",C50)</f>
        <v>2 Základy,zvláštní zakládání</v>
      </c>
      <c r="D57" s="187"/>
      <c r="E57" s="190"/>
      <c r="F57" s="190"/>
      <c r="G57" s="191">
        <f>SUM(G50:G56)</f>
        <v>0</v>
      </c>
      <c r="O57" s="172">
        <v>4</v>
      </c>
      <c r="BA57" s="192">
        <f>SUM(BA50:BA56)</f>
        <v>0</v>
      </c>
      <c r="BB57" s="192">
        <f>SUM(BB50:BB56)</f>
        <v>0</v>
      </c>
      <c r="BC57" s="192">
        <f>SUM(BC50:BC56)</f>
        <v>0</v>
      </c>
      <c r="BD57" s="192">
        <f>SUM(BD50:BD56)</f>
        <v>0</v>
      </c>
      <c r="BE57" s="192">
        <f>SUM(BE50:BE56)</f>
        <v>0</v>
      </c>
    </row>
    <row r="58" spans="1:104" x14ac:dyDescent="0.2">
      <c r="A58" s="165" t="s">
        <v>65</v>
      </c>
      <c r="B58" s="166" t="s">
        <v>130</v>
      </c>
      <c r="C58" s="167" t="s">
        <v>131</v>
      </c>
      <c r="D58" s="168"/>
      <c r="E58" s="169"/>
      <c r="F58" s="169"/>
      <c r="G58" s="170"/>
      <c r="H58" s="171"/>
      <c r="I58" s="171"/>
      <c r="O58" s="172">
        <v>1</v>
      </c>
    </row>
    <row r="59" spans="1:104" ht="22.5" x14ac:dyDescent="0.2">
      <c r="A59" s="173">
        <v>27</v>
      </c>
      <c r="B59" s="174" t="s">
        <v>132</v>
      </c>
      <c r="C59" s="175" t="s">
        <v>133</v>
      </c>
      <c r="D59" s="176" t="s">
        <v>134</v>
      </c>
      <c r="E59" s="177">
        <v>137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27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0.10645</v>
      </c>
    </row>
    <row r="60" spans="1:104" x14ac:dyDescent="0.2">
      <c r="A60" s="179"/>
      <c r="B60" s="180"/>
      <c r="C60" s="181" t="s">
        <v>135</v>
      </c>
      <c r="D60" s="182"/>
      <c r="E60" s="183">
        <v>137</v>
      </c>
      <c r="F60" s="184"/>
      <c r="G60" s="185"/>
      <c r="M60" s="186" t="s">
        <v>135</v>
      </c>
      <c r="O60" s="172"/>
    </row>
    <row r="61" spans="1:104" x14ac:dyDescent="0.2">
      <c r="A61" s="187"/>
      <c r="B61" s="188" t="s">
        <v>68</v>
      </c>
      <c r="C61" s="189" t="str">
        <f>CONCATENATE(B58," ",C58)</f>
        <v>5 Komunikace</v>
      </c>
      <c r="D61" s="187"/>
      <c r="E61" s="190"/>
      <c r="F61" s="190"/>
      <c r="G61" s="191">
        <f>SUM(G58:G60)</f>
        <v>0</v>
      </c>
      <c r="O61" s="172">
        <v>4</v>
      </c>
      <c r="BA61" s="192">
        <f>SUM(BA58:BA60)</f>
        <v>0</v>
      </c>
      <c r="BB61" s="192">
        <f>SUM(BB58:BB60)</f>
        <v>0</v>
      </c>
      <c r="BC61" s="192">
        <f>SUM(BC58:BC60)</f>
        <v>0</v>
      </c>
      <c r="BD61" s="192">
        <f>SUM(BD58:BD60)</f>
        <v>0</v>
      </c>
      <c r="BE61" s="192">
        <f>SUM(BE58:BE60)</f>
        <v>0</v>
      </c>
    </row>
    <row r="62" spans="1:104" x14ac:dyDescent="0.2">
      <c r="A62" s="165" t="s">
        <v>65</v>
      </c>
      <c r="B62" s="166" t="s">
        <v>136</v>
      </c>
      <c r="C62" s="167" t="s">
        <v>137</v>
      </c>
      <c r="D62" s="168"/>
      <c r="E62" s="169"/>
      <c r="F62" s="169"/>
      <c r="G62" s="170"/>
      <c r="H62" s="171"/>
      <c r="I62" s="171"/>
      <c r="O62" s="172">
        <v>1</v>
      </c>
    </row>
    <row r="63" spans="1:104" x14ac:dyDescent="0.2">
      <c r="A63" s="173">
        <v>28</v>
      </c>
      <c r="B63" s="174" t="s">
        <v>138</v>
      </c>
      <c r="C63" s="175" t="s">
        <v>139</v>
      </c>
      <c r="D63" s="176" t="s">
        <v>73</v>
      </c>
      <c r="E63" s="177">
        <v>28.8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28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1.1322000000000001</v>
      </c>
    </row>
    <row r="64" spans="1:104" x14ac:dyDescent="0.2">
      <c r="A64" s="179"/>
      <c r="B64" s="180"/>
      <c r="C64" s="181" t="s">
        <v>140</v>
      </c>
      <c r="D64" s="182"/>
      <c r="E64" s="183">
        <v>28.8</v>
      </c>
      <c r="F64" s="184"/>
      <c r="G64" s="185"/>
      <c r="M64" s="186" t="s">
        <v>140</v>
      </c>
      <c r="O64" s="172"/>
    </row>
    <row r="65" spans="1:104" ht="22.5" x14ac:dyDescent="0.2">
      <c r="A65" s="173">
        <v>29</v>
      </c>
      <c r="B65" s="174" t="s">
        <v>141</v>
      </c>
      <c r="C65" s="175" t="s">
        <v>142</v>
      </c>
      <c r="D65" s="176" t="s">
        <v>143</v>
      </c>
      <c r="E65" s="177">
        <v>6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29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0.48202</v>
      </c>
    </row>
    <row r="66" spans="1:104" x14ac:dyDescent="0.2">
      <c r="A66" s="173">
        <v>30</v>
      </c>
      <c r="B66" s="174" t="s">
        <v>144</v>
      </c>
      <c r="C66" s="175" t="s">
        <v>145</v>
      </c>
      <c r="D66" s="176" t="s">
        <v>134</v>
      </c>
      <c r="E66" s="177">
        <v>72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30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9"/>
      <c r="B67" s="180"/>
      <c r="C67" s="181" t="s">
        <v>146</v>
      </c>
      <c r="D67" s="182"/>
      <c r="E67" s="183">
        <v>72</v>
      </c>
      <c r="F67" s="184"/>
      <c r="G67" s="185"/>
      <c r="M67" s="186" t="s">
        <v>146</v>
      </c>
      <c r="O67" s="172"/>
    </row>
    <row r="68" spans="1:104" x14ac:dyDescent="0.2">
      <c r="A68" s="173">
        <v>31</v>
      </c>
      <c r="B68" s="174" t="s">
        <v>147</v>
      </c>
      <c r="C68" s="175" t="s">
        <v>148</v>
      </c>
      <c r="D68" s="176" t="s">
        <v>143</v>
      </c>
      <c r="E68" s="177">
        <v>72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1</v>
      </c>
      <c r="AC68" s="139">
        <v>31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3.2100000000000002E-3</v>
      </c>
    </row>
    <row r="69" spans="1:104" x14ac:dyDescent="0.2">
      <c r="A69" s="179"/>
      <c r="B69" s="180"/>
      <c r="C69" s="181" t="s">
        <v>146</v>
      </c>
      <c r="D69" s="182"/>
      <c r="E69" s="183">
        <v>72</v>
      </c>
      <c r="F69" s="184"/>
      <c r="G69" s="185"/>
      <c r="M69" s="186" t="s">
        <v>146</v>
      </c>
      <c r="O69" s="172"/>
    </row>
    <row r="70" spans="1:104" ht="22.5" x14ac:dyDescent="0.2">
      <c r="A70" s="173">
        <v>32</v>
      </c>
      <c r="B70" s="174" t="s">
        <v>149</v>
      </c>
      <c r="C70" s="175" t="s">
        <v>150</v>
      </c>
      <c r="D70" s="176" t="s">
        <v>134</v>
      </c>
      <c r="E70" s="177">
        <v>137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32</v>
      </c>
      <c r="AZ70" s="139">
        <v>1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0.44450000000000001</v>
      </c>
    </row>
    <row r="71" spans="1:104" x14ac:dyDescent="0.2">
      <c r="A71" s="179"/>
      <c r="B71" s="180"/>
      <c r="C71" s="181" t="s">
        <v>135</v>
      </c>
      <c r="D71" s="182"/>
      <c r="E71" s="183">
        <v>137</v>
      </c>
      <c r="F71" s="184"/>
      <c r="G71" s="185"/>
      <c r="M71" s="186" t="s">
        <v>135</v>
      </c>
      <c r="O71" s="172"/>
    </row>
    <row r="72" spans="1:104" x14ac:dyDescent="0.2">
      <c r="A72" s="187"/>
      <c r="B72" s="188" t="s">
        <v>68</v>
      </c>
      <c r="C72" s="189" t="str">
        <f>CONCATENATE(B62," ",C62)</f>
        <v>8 Trubní vedení</v>
      </c>
      <c r="D72" s="187"/>
      <c r="E72" s="190"/>
      <c r="F72" s="190"/>
      <c r="G72" s="191">
        <f>SUM(G62:G71)</f>
        <v>0</v>
      </c>
      <c r="O72" s="172">
        <v>4</v>
      </c>
      <c r="BA72" s="192">
        <f>SUM(BA62:BA71)</f>
        <v>0</v>
      </c>
      <c r="BB72" s="192">
        <f>SUM(BB62:BB71)</f>
        <v>0</v>
      </c>
      <c r="BC72" s="192">
        <f>SUM(BC62:BC71)</f>
        <v>0</v>
      </c>
      <c r="BD72" s="192">
        <f>SUM(BD62:BD71)</f>
        <v>0</v>
      </c>
      <c r="BE72" s="192">
        <f>SUM(BE62:BE71)</f>
        <v>0</v>
      </c>
    </row>
    <row r="73" spans="1:104" x14ac:dyDescent="0.2">
      <c r="A73" s="165" t="s">
        <v>65</v>
      </c>
      <c r="B73" s="166" t="s">
        <v>151</v>
      </c>
      <c r="C73" s="167" t="s">
        <v>152</v>
      </c>
      <c r="D73" s="168"/>
      <c r="E73" s="169"/>
      <c r="F73" s="169"/>
      <c r="G73" s="170"/>
      <c r="H73" s="171"/>
      <c r="I73" s="171"/>
      <c r="O73" s="172">
        <v>1</v>
      </c>
    </row>
    <row r="74" spans="1:104" x14ac:dyDescent="0.2">
      <c r="A74" s="173">
        <v>33</v>
      </c>
      <c r="B74" s="174" t="s">
        <v>153</v>
      </c>
      <c r="C74" s="175" t="s">
        <v>154</v>
      </c>
      <c r="D74" s="176" t="s">
        <v>155</v>
      </c>
      <c r="E74" s="177">
        <v>1.7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33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34</v>
      </c>
      <c r="B75" s="174" t="s">
        <v>156</v>
      </c>
      <c r="C75" s="175" t="s">
        <v>157</v>
      </c>
      <c r="D75" s="176" t="s">
        <v>155</v>
      </c>
      <c r="E75" s="177">
        <v>1.7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34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</v>
      </c>
    </row>
    <row r="76" spans="1:104" x14ac:dyDescent="0.2">
      <c r="A76" s="173">
        <v>35</v>
      </c>
      <c r="B76" s="174" t="s">
        <v>158</v>
      </c>
      <c r="C76" s="175" t="s">
        <v>159</v>
      </c>
      <c r="D76" s="176" t="s">
        <v>155</v>
      </c>
      <c r="E76" s="177">
        <v>32.299999999999997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35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9"/>
      <c r="B77" s="180"/>
      <c r="C77" s="181" t="s">
        <v>160</v>
      </c>
      <c r="D77" s="182"/>
      <c r="E77" s="183">
        <v>32.299999999999997</v>
      </c>
      <c r="F77" s="184"/>
      <c r="G77" s="185"/>
      <c r="M77" s="186" t="s">
        <v>160</v>
      </c>
      <c r="O77" s="172"/>
    </row>
    <row r="78" spans="1:104" x14ac:dyDescent="0.2">
      <c r="A78" s="173">
        <v>36</v>
      </c>
      <c r="B78" s="174" t="s">
        <v>161</v>
      </c>
      <c r="C78" s="175" t="s">
        <v>162</v>
      </c>
      <c r="D78" s="176" t="s">
        <v>155</v>
      </c>
      <c r="E78" s="177">
        <v>1.7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36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0</v>
      </c>
    </row>
    <row r="79" spans="1:104" x14ac:dyDescent="0.2">
      <c r="A79" s="173">
        <v>37</v>
      </c>
      <c r="B79" s="174" t="s">
        <v>163</v>
      </c>
      <c r="C79" s="175" t="s">
        <v>164</v>
      </c>
      <c r="D79" s="176" t="s">
        <v>155</v>
      </c>
      <c r="E79" s="177">
        <v>1.7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0</v>
      </c>
      <c r="AC79" s="139">
        <v>37</v>
      </c>
      <c r="AZ79" s="139">
        <v>1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0</v>
      </c>
    </row>
    <row r="80" spans="1:104" x14ac:dyDescent="0.2">
      <c r="A80" s="187"/>
      <c r="B80" s="188" t="s">
        <v>68</v>
      </c>
      <c r="C80" s="189" t="str">
        <f>CONCATENATE(B73," ",C73)</f>
        <v>97 Prorážení otvorů</v>
      </c>
      <c r="D80" s="187"/>
      <c r="E80" s="190"/>
      <c r="F80" s="190"/>
      <c r="G80" s="191">
        <f>SUM(G73:G79)</f>
        <v>0</v>
      </c>
      <c r="O80" s="172">
        <v>4</v>
      </c>
      <c r="BA80" s="192">
        <f>SUM(BA73:BA79)</f>
        <v>0</v>
      </c>
      <c r="BB80" s="192">
        <f>SUM(BB73:BB79)</f>
        <v>0</v>
      </c>
      <c r="BC80" s="192">
        <f>SUM(BC73:BC79)</f>
        <v>0</v>
      </c>
      <c r="BD80" s="192">
        <f>SUM(BD73:BD79)</f>
        <v>0</v>
      </c>
      <c r="BE80" s="192">
        <f>SUM(BE73:BE79)</f>
        <v>0</v>
      </c>
    </row>
    <row r="81" spans="1:104" x14ac:dyDescent="0.2">
      <c r="A81" s="165" t="s">
        <v>65</v>
      </c>
      <c r="B81" s="166" t="s">
        <v>165</v>
      </c>
      <c r="C81" s="167" t="s">
        <v>166</v>
      </c>
      <c r="D81" s="168"/>
      <c r="E81" s="169"/>
      <c r="F81" s="169"/>
      <c r="G81" s="170"/>
      <c r="H81" s="171"/>
      <c r="I81" s="171"/>
      <c r="O81" s="172">
        <v>1</v>
      </c>
    </row>
    <row r="82" spans="1:104" x14ac:dyDescent="0.2">
      <c r="A82" s="173">
        <v>38</v>
      </c>
      <c r="B82" s="174" t="s">
        <v>167</v>
      </c>
      <c r="C82" s="175" t="s">
        <v>168</v>
      </c>
      <c r="D82" s="176" t="s">
        <v>155</v>
      </c>
      <c r="E82" s="177">
        <v>15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38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0</v>
      </c>
    </row>
    <row r="83" spans="1:104" x14ac:dyDescent="0.2">
      <c r="A83" s="173">
        <v>39</v>
      </c>
      <c r="B83" s="174" t="s">
        <v>169</v>
      </c>
      <c r="C83" s="175" t="s">
        <v>170</v>
      </c>
      <c r="D83" s="176" t="s">
        <v>155</v>
      </c>
      <c r="E83" s="177">
        <v>95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39</v>
      </c>
      <c r="AZ83" s="139">
        <v>1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">
      <c r="A84" s="173">
        <v>40</v>
      </c>
      <c r="B84" s="174" t="s">
        <v>171</v>
      </c>
      <c r="C84" s="175" t="s">
        <v>172</v>
      </c>
      <c r="D84" s="176" t="s">
        <v>155</v>
      </c>
      <c r="E84" s="177">
        <v>86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40</v>
      </c>
      <c r="AZ84" s="139">
        <v>1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0</v>
      </c>
    </row>
    <row r="85" spans="1:104" x14ac:dyDescent="0.2">
      <c r="A85" s="187"/>
      <c r="B85" s="188" t="s">
        <v>68</v>
      </c>
      <c r="C85" s="189" t="str">
        <f>CONCATENATE(B81," ",C81)</f>
        <v>99 Staveništní přesun hmot</v>
      </c>
      <c r="D85" s="187"/>
      <c r="E85" s="190"/>
      <c r="F85" s="190"/>
      <c r="G85" s="191">
        <f>SUM(G81:G84)</f>
        <v>0</v>
      </c>
      <c r="O85" s="172">
        <v>4</v>
      </c>
      <c r="BA85" s="192">
        <f>SUM(BA81:BA84)</f>
        <v>0</v>
      </c>
      <c r="BB85" s="192">
        <f>SUM(BB81:BB84)</f>
        <v>0</v>
      </c>
      <c r="BC85" s="192">
        <f>SUM(BC81:BC84)</f>
        <v>0</v>
      </c>
      <c r="BD85" s="192">
        <f>SUM(BD81:BD84)</f>
        <v>0</v>
      </c>
      <c r="BE85" s="192">
        <f>SUM(BE81:BE84)</f>
        <v>0</v>
      </c>
    </row>
    <row r="86" spans="1:104" x14ac:dyDescent="0.2">
      <c r="A86" s="165" t="s">
        <v>65</v>
      </c>
      <c r="B86" s="166" t="s">
        <v>173</v>
      </c>
      <c r="C86" s="167" t="s">
        <v>174</v>
      </c>
      <c r="D86" s="168"/>
      <c r="E86" s="169"/>
      <c r="F86" s="169"/>
      <c r="G86" s="170"/>
      <c r="H86" s="171"/>
      <c r="I86" s="171"/>
      <c r="O86" s="172">
        <v>1</v>
      </c>
    </row>
    <row r="87" spans="1:104" x14ac:dyDescent="0.2">
      <c r="A87" s="173">
        <v>41</v>
      </c>
      <c r="B87" s="174" t="s">
        <v>175</v>
      </c>
      <c r="C87" s="175" t="s">
        <v>176</v>
      </c>
      <c r="D87" s="176" t="s">
        <v>85</v>
      </c>
      <c r="E87" s="177">
        <v>12.24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41</v>
      </c>
      <c r="AZ87" s="139">
        <v>2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 x14ac:dyDescent="0.2">
      <c r="A88" s="179"/>
      <c r="B88" s="180"/>
      <c r="C88" s="181" t="s">
        <v>177</v>
      </c>
      <c r="D88" s="182"/>
      <c r="E88" s="183">
        <v>12.24</v>
      </c>
      <c r="F88" s="184"/>
      <c r="G88" s="185"/>
      <c r="M88" s="186" t="s">
        <v>177</v>
      </c>
      <c r="O88" s="172"/>
    </row>
    <row r="89" spans="1:104" x14ac:dyDescent="0.2">
      <c r="A89" s="173">
        <v>42</v>
      </c>
      <c r="B89" s="174" t="s">
        <v>178</v>
      </c>
      <c r="C89" s="175" t="s">
        <v>179</v>
      </c>
      <c r="D89" s="176" t="s">
        <v>85</v>
      </c>
      <c r="E89" s="177">
        <v>12.24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1</v>
      </c>
      <c r="AC89" s="139">
        <v>42</v>
      </c>
      <c r="AZ89" s="139">
        <v>2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4.4999999999999997E-3</v>
      </c>
    </row>
    <row r="90" spans="1:104" x14ac:dyDescent="0.2">
      <c r="A90" s="179"/>
      <c r="B90" s="180"/>
      <c r="C90" s="181" t="s">
        <v>177</v>
      </c>
      <c r="D90" s="182"/>
      <c r="E90" s="183">
        <v>12.24</v>
      </c>
      <c r="F90" s="184"/>
      <c r="G90" s="185"/>
      <c r="M90" s="186" t="s">
        <v>177</v>
      </c>
      <c r="O90" s="172"/>
    </row>
    <row r="91" spans="1:104" x14ac:dyDescent="0.2">
      <c r="A91" s="187"/>
      <c r="B91" s="188" t="s">
        <v>68</v>
      </c>
      <c r="C91" s="189" t="str">
        <f>CONCATENATE(B86," ",C86)</f>
        <v>713 Izolace tepelné</v>
      </c>
      <c r="D91" s="187"/>
      <c r="E91" s="190"/>
      <c r="F91" s="190"/>
      <c r="G91" s="191">
        <f>SUM(G86:G90)</f>
        <v>0</v>
      </c>
      <c r="O91" s="172">
        <v>4</v>
      </c>
      <c r="BA91" s="192">
        <f>SUM(BA86:BA90)</f>
        <v>0</v>
      </c>
      <c r="BB91" s="192">
        <f>SUM(BB86:BB90)</f>
        <v>0</v>
      </c>
      <c r="BC91" s="192">
        <f>SUM(BC86:BC90)</f>
        <v>0</v>
      </c>
      <c r="BD91" s="192">
        <f>SUM(BD86:BD90)</f>
        <v>0</v>
      </c>
      <c r="BE91" s="192">
        <f>SUM(BE86:BE90)</f>
        <v>0</v>
      </c>
    </row>
    <row r="92" spans="1:104" x14ac:dyDescent="0.2">
      <c r="A92" s="165" t="s">
        <v>65</v>
      </c>
      <c r="B92" s="166" t="s">
        <v>180</v>
      </c>
      <c r="C92" s="167" t="s">
        <v>181</v>
      </c>
      <c r="D92" s="168"/>
      <c r="E92" s="169"/>
      <c r="F92" s="169"/>
      <c r="G92" s="170"/>
      <c r="H92" s="171"/>
      <c r="I92" s="171"/>
      <c r="O92" s="172">
        <v>1</v>
      </c>
    </row>
    <row r="93" spans="1:104" x14ac:dyDescent="0.2">
      <c r="A93" s="173">
        <v>43</v>
      </c>
      <c r="B93" s="174" t="s">
        <v>182</v>
      </c>
      <c r="C93" s="175" t="s">
        <v>183</v>
      </c>
      <c r="D93" s="176" t="s">
        <v>73</v>
      </c>
      <c r="E93" s="177">
        <v>143.11000000000001</v>
      </c>
      <c r="F93" s="177">
        <v>0</v>
      </c>
      <c r="G93" s="178">
        <f>E93*F93</f>
        <v>0</v>
      </c>
      <c r="O93" s="172">
        <v>2</v>
      </c>
      <c r="AA93" s="139">
        <v>12</v>
      </c>
      <c r="AB93" s="139">
        <v>0</v>
      </c>
      <c r="AC93" s="139">
        <v>43</v>
      </c>
      <c r="AZ93" s="139">
        <v>4</v>
      </c>
      <c r="BA93" s="139">
        <f>IF(AZ93=1,G93,0)</f>
        <v>0</v>
      </c>
      <c r="BB93" s="139">
        <f>IF(AZ93=2,G93,0)</f>
        <v>0</v>
      </c>
      <c r="BC93" s="139">
        <f>IF(AZ93=3,G93,0)</f>
        <v>0</v>
      </c>
      <c r="BD93" s="139">
        <f>IF(AZ93=4,G93,0)</f>
        <v>0</v>
      </c>
      <c r="BE93" s="139">
        <f>IF(AZ93=5,G93,0)</f>
        <v>0</v>
      </c>
      <c r="CZ93" s="139">
        <v>0</v>
      </c>
    </row>
    <row r="94" spans="1:104" x14ac:dyDescent="0.2">
      <c r="A94" s="179"/>
      <c r="B94" s="180"/>
      <c r="C94" s="181" t="s">
        <v>184</v>
      </c>
      <c r="D94" s="182"/>
      <c r="E94" s="183">
        <v>15.15</v>
      </c>
      <c r="F94" s="184"/>
      <c r="G94" s="185"/>
      <c r="M94" s="186" t="s">
        <v>184</v>
      </c>
      <c r="O94" s="172"/>
    </row>
    <row r="95" spans="1:104" x14ac:dyDescent="0.2">
      <c r="A95" s="179"/>
      <c r="B95" s="180"/>
      <c r="C95" s="181" t="s">
        <v>185</v>
      </c>
      <c r="D95" s="182"/>
      <c r="E95" s="183">
        <v>60.28</v>
      </c>
      <c r="F95" s="184"/>
      <c r="G95" s="185"/>
      <c r="M95" s="186" t="s">
        <v>185</v>
      </c>
      <c r="O95" s="172"/>
    </row>
    <row r="96" spans="1:104" x14ac:dyDescent="0.2">
      <c r="A96" s="179"/>
      <c r="B96" s="180"/>
      <c r="C96" s="181" t="s">
        <v>186</v>
      </c>
      <c r="D96" s="182"/>
      <c r="E96" s="183">
        <v>31.68</v>
      </c>
      <c r="F96" s="184"/>
      <c r="G96" s="185"/>
      <c r="M96" s="186" t="s">
        <v>186</v>
      </c>
      <c r="O96" s="172"/>
    </row>
    <row r="97" spans="1:104" x14ac:dyDescent="0.2">
      <c r="A97" s="179"/>
      <c r="B97" s="180"/>
      <c r="C97" s="181" t="s">
        <v>187</v>
      </c>
      <c r="D97" s="182"/>
      <c r="E97" s="183">
        <v>36</v>
      </c>
      <c r="F97" s="184"/>
      <c r="G97" s="185"/>
      <c r="M97" s="186" t="s">
        <v>187</v>
      </c>
      <c r="O97" s="172"/>
    </row>
    <row r="98" spans="1:104" ht="22.5" x14ac:dyDescent="0.2">
      <c r="A98" s="173">
        <v>44</v>
      </c>
      <c r="B98" s="174" t="s">
        <v>188</v>
      </c>
      <c r="C98" s="175" t="s">
        <v>189</v>
      </c>
      <c r="D98" s="176" t="s">
        <v>73</v>
      </c>
      <c r="E98" s="177">
        <v>1431.1</v>
      </c>
      <c r="F98" s="177">
        <v>0</v>
      </c>
      <c r="G98" s="178">
        <f>E98*F98</f>
        <v>0</v>
      </c>
      <c r="O98" s="172">
        <v>2</v>
      </c>
      <c r="AA98" s="139">
        <v>12</v>
      </c>
      <c r="AB98" s="139">
        <v>0</v>
      </c>
      <c r="AC98" s="139">
        <v>44</v>
      </c>
      <c r="AZ98" s="139">
        <v>4</v>
      </c>
      <c r="BA98" s="139">
        <f>IF(AZ98=1,G98,0)</f>
        <v>0</v>
      </c>
      <c r="BB98" s="139">
        <f>IF(AZ98=2,G98,0)</f>
        <v>0</v>
      </c>
      <c r="BC98" s="139">
        <f>IF(AZ98=3,G98,0)</f>
        <v>0</v>
      </c>
      <c r="BD98" s="139">
        <f>IF(AZ98=4,G98,0)</f>
        <v>0</v>
      </c>
      <c r="BE98" s="139">
        <f>IF(AZ98=5,G98,0)</f>
        <v>0</v>
      </c>
      <c r="CZ98" s="139">
        <v>0</v>
      </c>
    </row>
    <row r="99" spans="1:104" x14ac:dyDescent="0.2">
      <c r="A99" s="179"/>
      <c r="B99" s="180"/>
      <c r="C99" s="181" t="s">
        <v>190</v>
      </c>
      <c r="D99" s="182"/>
      <c r="E99" s="183">
        <v>1431.1</v>
      </c>
      <c r="F99" s="184"/>
      <c r="G99" s="185"/>
      <c r="M99" s="186" t="s">
        <v>190</v>
      </c>
      <c r="O99" s="172"/>
    </row>
    <row r="100" spans="1:104" x14ac:dyDescent="0.2">
      <c r="A100" s="187"/>
      <c r="B100" s="188" t="s">
        <v>68</v>
      </c>
      <c r="C100" s="189" t="str">
        <f>CONCATENATE(B92," ",C92)</f>
        <v>M46 Zemní práce při montážích</v>
      </c>
      <c r="D100" s="187"/>
      <c r="E100" s="190"/>
      <c r="F100" s="190"/>
      <c r="G100" s="191">
        <f>SUM(G92:G99)</f>
        <v>0</v>
      </c>
      <c r="O100" s="172">
        <v>4</v>
      </c>
      <c r="BA100" s="192">
        <f>SUM(BA92:BA99)</f>
        <v>0</v>
      </c>
      <c r="BB100" s="192">
        <f>SUM(BB92:BB99)</f>
        <v>0</v>
      </c>
      <c r="BC100" s="192">
        <f>SUM(BC92:BC99)</f>
        <v>0</v>
      </c>
      <c r="BD100" s="192">
        <f>SUM(BD92:BD99)</f>
        <v>0</v>
      </c>
      <c r="BE100" s="192">
        <f>SUM(BE92:BE99)</f>
        <v>0</v>
      </c>
    </row>
    <row r="101" spans="1:104" x14ac:dyDescent="0.2">
      <c r="A101" s="140"/>
      <c r="B101" s="140"/>
      <c r="C101" s="140"/>
      <c r="D101" s="140"/>
      <c r="E101" s="140"/>
      <c r="F101" s="140"/>
      <c r="G101" s="140"/>
    </row>
    <row r="102" spans="1:104" x14ac:dyDescent="0.2">
      <c r="E102" s="139"/>
    </row>
    <row r="103" spans="1:104" x14ac:dyDescent="0.2">
      <c r="E103" s="139"/>
    </row>
    <row r="104" spans="1:104" x14ac:dyDescent="0.2">
      <c r="E104" s="139"/>
    </row>
    <row r="105" spans="1:104" x14ac:dyDescent="0.2">
      <c r="E105" s="139"/>
    </row>
    <row r="106" spans="1:104" x14ac:dyDescent="0.2">
      <c r="E106" s="139"/>
    </row>
    <row r="107" spans="1:104" x14ac:dyDescent="0.2">
      <c r="E107" s="139"/>
    </row>
    <row r="108" spans="1:104" x14ac:dyDescent="0.2">
      <c r="E108" s="139"/>
    </row>
    <row r="109" spans="1:104" x14ac:dyDescent="0.2">
      <c r="E109" s="139"/>
    </row>
    <row r="110" spans="1:104" x14ac:dyDescent="0.2">
      <c r="E110" s="139"/>
    </row>
    <row r="111" spans="1:104" x14ac:dyDescent="0.2">
      <c r="E111" s="139"/>
    </row>
    <row r="112" spans="1:104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E121" s="139"/>
    </row>
    <row r="122" spans="1:7" x14ac:dyDescent="0.2">
      <c r="E122" s="139"/>
    </row>
    <row r="123" spans="1:7" x14ac:dyDescent="0.2">
      <c r="E123" s="139"/>
    </row>
    <row r="124" spans="1:7" x14ac:dyDescent="0.2">
      <c r="A124" s="193"/>
      <c r="B124" s="193"/>
      <c r="C124" s="193"/>
      <c r="D124" s="193"/>
      <c r="E124" s="193"/>
      <c r="F124" s="193"/>
      <c r="G124" s="193"/>
    </row>
    <row r="125" spans="1:7" x14ac:dyDescent="0.2">
      <c r="A125" s="193"/>
      <c r="B125" s="193"/>
      <c r="C125" s="193"/>
      <c r="D125" s="193"/>
      <c r="E125" s="193"/>
      <c r="F125" s="193"/>
      <c r="G125" s="193"/>
    </row>
    <row r="126" spans="1:7" x14ac:dyDescent="0.2">
      <c r="A126" s="193"/>
      <c r="B126" s="193"/>
      <c r="C126" s="193"/>
      <c r="D126" s="193"/>
      <c r="E126" s="193"/>
      <c r="F126" s="193"/>
      <c r="G126" s="193"/>
    </row>
    <row r="127" spans="1:7" x14ac:dyDescent="0.2">
      <c r="A127" s="193"/>
      <c r="B127" s="193"/>
      <c r="C127" s="193"/>
      <c r="D127" s="193"/>
      <c r="E127" s="193"/>
      <c r="F127" s="193"/>
      <c r="G127" s="193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E149" s="139"/>
    </row>
    <row r="150" spans="1:7" x14ac:dyDescent="0.2">
      <c r="E150" s="139"/>
    </row>
    <row r="151" spans="1:7" x14ac:dyDescent="0.2">
      <c r="E151" s="139"/>
    </row>
    <row r="152" spans="1:7" x14ac:dyDescent="0.2">
      <c r="E152" s="139"/>
    </row>
    <row r="153" spans="1:7" x14ac:dyDescent="0.2">
      <c r="E153" s="139"/>
    </row>
    <row r="154" spans="1:7" x14ac:dyDescent="0.2">
      <c r="E154" s="139"/>
    </row>
    <row r="155" spans="1:7" x14ac:dyDescent="0.2">
      <c r="E155" s="139"/>
    </row>
    <row r="156" spans="1:7" x14ac:dyDescent="0.2">
      <c r="E156" s="139"/>
    </row>
    <row r="157" spans="1:7" x14ac:dyDescent="0.2">
      <c r="E157" s="139"/>
    </row>
    <row r="158" spans="1:7" x14ac:dyDescent="0.2">
      <c r="E158" s="139"/>
    </row>
    <row r="159" spans="1:7" x14ac:dyDescent="0.2">
      <c r="A159" s="194"/>
      <c r="B159" s="194"/>
    </row>
    <row r="160" spans="1:7" x14ac:dyDescent="0.2">
      <c r="A160" s="193"/>
      <c r="B160" s="193"/>
      <c r="C160" s="196"/>
      <c r="D160" s="196"/>
      <c r="E160" s="197"/>
      <c r="F160" s="196"/>
      <c r="G160" s="198"/>
    </row>
    <row r="161" spans="1:7" x14ac:dyDescent="0.2">
      <c r="A161" s="199"/>
      <c r="B161" s="199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  <row r="168" spans="1:7" x14ac:dyDescent="0.2">
      <c r="A168" s="193"/>
      <c r="B168" s="193"/>
      <c r="C168" s="193"/>
      <c r="D168" s="193"/>
      <c r="E168" s="200"/>
      <c r="F168" s="193"/>
      <c r="G168" s="193"/>
    </row>
    <row r="169" spans="1:7" x14ac:dyDescent="0.2">
      <c r="A169" s="193"/>
      <c r="B169" s="193"/>
      <c r="C169" s="193"/>
      <c r="D169" s="193"/>
      <c r="E169" s="200"/>
      <c r="F169" s="193"/>
      <c r="G169" s="193"/>
    </row>
    <row r="170" spans="1:7" x14ac:dyDescent="0.2">
      <c r="A170" s="193"/>
      <c r="B170" s="193"/>
      <c r="C170" s="193"/>
      <c r="D170" s="193"/>
      <c r="E170" s="200"/>
      <c r="F170" s="193"/>
      <c r="G170" s="193"/>
    </row>
    <row r="171" spans="1:7" x14ac:dyDescent="0.2">
      <c r="A171" s="193"/>
      <c r="B171" s="193"/>
      <c r="C171" s="193"/>
      <c r="D171" s="193"/>
      <c r="E171" s="200"/>
      <c r="F171" s="193"/>
      <c r="G171" s="193"/>
    </row>
    <row r="172" spans="1:7" x14ac:dyDescent="0.2">
      <c r="A172" s="193"/>
      <c r="B172" s="193"/>
      <c r="C172" s="193"/>
      <c r="D172" s="193"/>
      <c r="E172" s="200"/>
      <c r="F172" s="193"/>
      <c r="G172" s="193"/>
    </row>
    <row r="173" spans="1:7" x14ac:dyDescent="0.2">
      <c r="A173" s="193"/>
      <c r="B173" s="193"/>
      <c r="C173" s="193"/>
      <c r="D173" s="193"/>
      <c r="E173" s="200"/>
      <c r="F173" s="193"/>
      <c r="G173" s="193"/>
    </row>
  </sheetData>
  <mergeCells count="38">
    <mergeCell ref="C88:D88"/>
    <mergeCell ref="C90:D90"/>
    <mergeCell ref="C94:D94"/>
    <mergeCell ref="C95:D95"/>
    <mergeCell ref="C96:D96"/>
    <mergeCell ref="C97:D97"/>
    <mergeCell ref="C99:D99"/>
    <mergeCell ref="C77:D77"/>
    <mergeCell ref="C60:D60"/>
    <mergeCell ref="C64:D64"/>
    <mergeCell ref="C67:D67"/>
    <mergeCell ref="C69:D69"/>
    <mergeCell ref="C71:D71"/>
    <mergeCell ref="C43:D43"/>
    <mergeCell ref="C45:D45"/>
    <mergeCell ref="C52:D52"/>
    <mergeCell ref="C54:D54"/>
    <mergeCell ref="C56:D56"/>
    <mergeCell ref="C29:D29"/>
    <mergeCell ref="C31:D31"/>
    <mergeCell ref="C33:D33"/>
    <mergeCell ref="C35:D35"/>
    <mergeCell ref="C38:D38"/>
    <mergeCell ref="C41:D41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2015-03-26T07:45:14Z</dcterms:created>
  <dcterms:modified xsi:type="dcterms:W3CDTF">2015-03-26T07:45:40Z</dcterms:modified>
</cp:coreProperties>
</file>